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23" i="1" l="1"/>
  <c r="E130" i="1" l="1"/>
  <c r="F40" i="1"/>
  <c r="E41" i="1" l="1"/>
  <c r="G139" i="1" l="1"/>
  <c r="G129" i="1"/>
  <c r="G119" i="1"/>
  <c r="G90" i="1" l="1"/>
  <c r="G50" i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G152" i="1"/>
  <c r="F152" i="1"/>
  <c r="D152" i="1"/>
  <c r="C152" i="1"/>
  <c r="G143" i="1"/>
  <c r="F143" i="1"/>
  <c r="D143" i="1"/>
  <c r="C143" i="1"/>
  <c r="F139" i="1"/>
  <c r="D139" i="1"/>
  <c r="C139" i="1"/>
  <c r="H134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99" i="1" s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E143" i="1" l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<sst xmlns="http://schemas.openxmlformats.org/spreadsheetml/2006/main" count="171" uniqueCount="90">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</sst>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6" fillId="0" borderId="0" xfId="11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128" activePane="bottomLeft" state="frozen"/>
      <selection pane="bottomLeft" activeCell="E154" sqref="E154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37"/>
      <c r="C2" s="37"/>
      <c r="D2" s="37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8" t="s">
        <v>1</v>
      </c>
      <c r="C4" s="39"/>
      <c r="D4" s="39"/>
      <c r="E4" s="39"/>
      <c r="F4" s="39"/>
      <c r="G4" s="39"/>
      <c r="H4" s="40"/>
    </row>
    <row r="5" spans="1:8" s="5" customFormat="1" ht="32.25" x14ac:dyDescent="0.35">
      <c r="B5" s="41" t="s">
        <v>2</v>
      </c>
      <c r="C5" s="42"/>
      <c r="D5" s="42"/>
      <c r="E5" s="42"/>
      <c r="F5" s="42"/>
      <c r="G5" s="42"/>
      <c r="H5" s="43"/>
    </row>
    <row r="6" spans="1:8" s="5" customFormat="1" ht="32.25" x14ac:dyDescent="0.35">
      <c r="B6" s="41" t="s">
        <v>3</v>
      </c>
      <c r="C6" s="42"/>
      <c r="D6" s="42"/>
      <c r="E6" s="42"/>
      <c r="F6" s="42"/>
      <c r="G6" s="42"/>
      <c r="H6" s="43"/>
    </row>
    <row r="7" spans="1:8" s="5" customFormat="1" ht="32.25" x14ac:dyDescent="0.35">
      <c r="B7" s="44" t="s">
        <v>89</v>
      </c>
      <c r="C7" s="44"/>
      <c r="D7" s="44"/>
      <c r="E7" s="44"/>
      <c r="F7" s="44"/>
      <c r="G7" s="44"/>
      <c r="H7" s="44"/>
    </row>
    <row r="8" spans="1:8" s="5" customFormat="1" ht="32.25" x14ac:dyDescent="0.35">
      <c r="B8" s="34" t="s">
        <v>4</v>
      </c>
      <c r="C8" s="35"/>
      <c r="D8" s="35"/>
      <c r="E8" s="35"/>
      <c r="F8" s="35"/>
      <c r="G8" s="35"/>
      <c r="H8" s="36"/>
    </row>
    <row r="9" spans="1:8" s="5" customFormat="1" ht="42.75" customHeight="1" x14ac:dyDescent="0.35">
      <c r="B9" s="31" t="s">
        <v>5</v>
      </c>
      <c r="C9" s="31" t="s">
        <v>6</v>
      </c>
      <c r="D9" s="31"/>
      <c r="E9" s="31"/>
      <c r="F9" s="31"/>
      <c r="G9" s="31"/>
      <c r="H9" s="31" t="s">
        <v>7</v>
      </c>
    </row>
    <row r="10" spans="1:8" s="5" customFormat="1" ht="64.5" x14ac:dyDescent="0.35">
      <c r="B10" s="32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2"/>
    </row>
    <row r="11" spans="1:8" s="5" customFormat="1" ht="32.25" x14ac:dyDescent="0.35">
      <c r="B11" s="7" t="s">
        <v>13</v>
      </c>
      <c r="C11" s="8">
        <f>SUM(C12,C20,C30,C40,C50,C60,C64,C73,C77)</f>
        <v>61438624.5</v>
      </c>
      <c r="D11" s="8">
        <f>SUM(D12,D20,D30,D40,D50,D60,D64,D73,D77)</f>
        <v>-3</v>
      </c>
      <c r="E11" s="8">
        <f>SUM(E12,E20,E30,E40,E50,E60,E64,E73,E77)</f>
        <v>61438621.5</v>
      </c>
      <c r="F11" s="8">
        <f>SUM(F12,F20,F30,F40,F50,F60,F64,F73,F77)</f>
        <v>24430857.449999999</v>
      </c>
      <c r="G11" s="8">
        <f>SUM(G12,G20,G30,G40,G50,G60,G64,G73,G77)</f>
        <v>14962206.310000001</v>
      </c>
      <c r="H11" s="9">
        <f t="shared" ref="H11" si="0">SUM(H12,H20,H30,H40,H50,H60,H64,H73,H77)</f>
        <v>37007764.049999997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10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10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10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10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10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10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10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10" s="5" customFormat="1" ht="64.5" x14ac:dyDescent="0.35">
      <c r="B40" s="14" t="s">
        <v>42</v>
      </c>
      <c r="C40" s="11">
        <f>SUM(C41:C49)</f>
        <v>61438624.5</v>
      </c>
      <c r="D40" s="11">
        <f t="shared" ref="D40:H40" si="7">SUM(D41:D49)</f>
        <v>-3</v>
      </c>
      <c r="E40" s="11">
        <f t="shared" si="7"/>
        <v>61438621.5</v>
      </c>
      <c r="F40" s="11">
        <f t="shared" si="7"/>
        <v>24430857.449999999</v>
      </c>
      <c r="G40" s="11">
        <f t="shared" si="7"/>
        <v>14962206.310000001</v>
      </c>
      <c r="H40" s="11">
        <f t="shared" si="7"/>
        <v>37007764.049999997</v>
      </c>
    </row>
    <row r="41" spans="2:10" s="5" customFormat="1" ht="32.25" x14ac:dyDescent="0.35">
      <c r="B41" s="12" t="s">
        <v>43</v>
      </c>
      <c r="C41" s="11">
        <v>61438624.5</v>
      </c>
      <c r="D41" s="11">
        <v>-3</v>
      </c>
      <c r="E41" s="11">
        <f>+C41+D41</f>
        <v>61438621.5</v>
      </c>
      <c r="F41" s="11">
        <v>24430857.449999999</v>
      </c>
      <c r="G41" s="11">
        <v>14962206.310000001</v>
      </c>
      <c r="H41" s="11">
        <f>+E41-F41</f>
        <v>37007764.049999997</v>
      </c>
      <c r="J41" s="27"/>
    </row>
    <row r="42" spans="2:10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10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10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10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10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10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10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10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10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10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10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10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10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10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10" s="5" customFormat="1" ht="32.25" x14ac:dyDescent="0.35">
      <c r="B56" s="12" t="s">
        <v>58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 t="shared" si="8"/>
        <v>0</v>
      </c>
    </row>
    <row r="57" spans="2:10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  <c r="J57" s="27"/>
    </row>
    <row r="58" spans="2:10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10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10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8"/>
        <v>0</v>
      </c>
    </row>
    <row r="61" spans="2:10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10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10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8"/>
        <v>0</v>
      </c>
    </row>
    <row r="64" spans="2:10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3" t="s">
        <v>5</v>
      </c>
      <c r="C88" s="33" t="s">
        <v>6</v>
      </c>
      <c r="D88" s="33"/>
      <c r="E88" s="33"/>
      <c r="F88" s="33"/>
      <c r="G88" s="33"/>
      <c r="H88" s="33" t="s">
        <v>7</v>
      </c>
    </row>
    <row r="89" spans="2:8" s="5" customFormat="1" ht="64.5" x14ac:dyDescent="0.35">
      <c r="B89" s="33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3"/>
    </row>
    <row r="90" spans="2:8" s="5" customFormat="1" ht="32.25" x14ac:dyDescent="0.35">
      <c r="B90" s="21" t="s">
        <v>87</v>
      </c>
      <c r="C90" s="8">
        <f>SUM(C91,C99,C109,C119,C129,C139,C143,C152,C156)</f>
        <v>13485524</v>
      </c>
      <c r="D90" s="8">
        <f t="shared" ref="D90:H90" si="14">SUM(D91,D99,D109,D119,D129,D139,D143,D152,D156)</f>
        <v>17419477.32</v>
      </c>
      <c r="E90" s="8">
        <f t="shared" si="14"/>
        <v>30905001.32</v>
      </c>
      <c r="F90" s="8">
        <f t="shared" si="14"/>
        <v>18629638.280000001</v>
      </c>
      <c r="G90" s="8">
        <f>SUM(G91,G99,G109,G119,G129,G139,G143,G152,G156)</f>
        <v>8629696.4700000007</v>
      </c>
      <c r="H90" s="8">
        <f t="shared" si="14"/>
        <v>12275363.040000001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12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12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12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12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12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12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12" s="5" customFormat="1" ht="64.5" x14ac:dyDescent="0.35">
      <c r="B119" s="14" t="s">
        <v>42</v>
      </c>
      <c r="C119" s="11">
        <f>SUM(C120:C128)</f>
        <v>13485524</v>
      </c>
      <c r="D119" s="11">
        <f t="shared" ref="D119:H119" si="21">SUM(D120:D128)</f>
        <v>545374.04</v>
      </c>
      <c r="E119" s="11">
        <f t="shared" si="21"/>
        <v>14030898.040000001</v>
      </c>
      <c r="F119" s="11">
        <f t="shared" si="21"/>
        <v>2251374.19</v>
      </c>
      <c r="G119" s="11">
        <f>SUM(G120:G128)</f>
        <v>71136.3</v>
      </c>
      <c r="H119" s="11">
        <f t="shared" si="21"/>
        <v>11779523.850000001</v>
      </c>
    </row>
    <row r="120" spans="2:12" s="5" customFormat="1" ht="32.25" x14ac:dyDescent="0.35">
      <c r="B120" s="12" t="s">
        <v>43</v>
      </c>
      <c r="C120" s="11">
        <v>13232756</v>
      </c>
      <c r="D120" s="11">
        <v>313136.3</v>
      </c>
      <c r="E120" s="11">
        <v>13545892.300000001</v>
      </c>
      <c r="F120" s="11">
        <v>2226584.19</v>
      </c>
      <c r="G120" s="11">
        <v>71136.3</v>
      </c>
      <c r="H120" s="11">
        <f>E120-F120</f>
        <v>11319308.110000001</v>
      </c>
    </row>
    <row r="121" spans="2:12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12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12" s="5" customFormat="1" ht="32.25" x14ac:dyDescent="0.35">
      <c r="B123" s="12" t="s">
        <v>46</v>
      </c>
      <c r="C123" s="11">
        <v>252768</v>
      </c>
      <c r="D123" s="11">
        <v>232237.74</v>
      </c>
      <c r="E123" s="11">
        <f>+C123+D123</f>
        <v>485005.74</v>
      </c>
      <c r="F123" s="11">
        <v>24790</v>
      </c>
      <c r="G123" s="11">
        <v>0</v>
      </c>
      <c r="H123" s="11">
        <f t="shared" si="23"/>
        <v>460215.74</v>
      </c>
      <c r="L123" s="28"/>
    </row>
    <row r="124" spans="2:12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12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12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12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12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528639.30000000005</v>
      </c>
      <c r="E129" s="11">
        <f t="shared" si="22"/>
        <v>528639.30000000005</v>
      </c>
      <c r="F129" s="11">
        <f t="shared" ref="F129:H129" si="24">SUM(F130:F138)</f>
        <v>32800.11</v>
      </c>
      <c r="G129" s="11">
        <f>SUM(G130:G138)</f>
        <v>32800.11</v>
      </c>
      <c r="H129" s="11">
        <f t="shared" si="24"/>
        <v>495839.19</v>
      </c>
    </row>
    <row r="130" spans="2:8" s="5" customFormat="1" ht="32.25" x14ac:dyDescent="0.35">
      <c r="B130" s="12" t="s">
        <v>53</v>
      </c>
      <c r="C130" s="11">
        <v>0</v>
      </c>
      <c r="D130" s="11">
        <v>284839.19</v>
      </c>
      <c r="E130" s="11">
        <f t="shared" si="22"/>
        <v>284839.19</v>
      </c>
      <c r="F130" s="11">
        <v>0</v>
      </c>
      <c r="G130" s="11">
        <v>0</v>
      </c>
      <c r="H130" s="11">
        <f>E130-F130</f>
        <v>284839.19</v>
      </c>
    </row>
    <row r="131" spans="2:8" s="5" customFormat="1" ht="32.25" x14ac:dyDescent="0.35">
      <c r="B131" s="12" t="s">
        <v>54</v>
      </c>
      <c r="C131" s="11">
        <v>0</v>
      </c>
      <c r="D131" s="11">
        <v>83800.11</v>
      </c>
      <c r="E131" s="11">
        <f t="shared" si="22"/>
        <v>83800.11</v>
      </c>
      <c r="F131" s="11">
        <v>32800.11</v>
      </c>
      <c r="G131" s="11">
        <v>32800.11</v>
      </c>
      <c r="H131" s="11">
        <f t="shared" ref="H131:H163" si="25">E131-F131</f>
        <v>51000</v>
      </c>
    </row>
    <row r="132" spans="2:8" s="5" customFormat="1" ht="32.25" x14ac:dyDescent="0.35">
      <c r="B132" s="12" t="s">
        <v>55</v>
      </c>
      <c r="C132" s="11">
        <v>0</v>
      </c>
      <c r="D132" s="11">
        <v>160000</v>
      </c>
      <c r="E132" s="11">
        <f t="shared" si="22"/>
        <v>160000</v>
      </c>
      <c r="F132" s="11">
        <v>0</v>
      </c>
      <c r="G132" s="11">
        <v>0</v>
      </c>
      <c r="H132" s="11">
        <f t="shared" si="25"/>
        <v>160000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f t="shared" si="22"/>
        <v>0</v>
      </c>
      <c r="F138" s="11">
        <v>0</v>
      </c>
      <c r="G138" s="11">
        <v>0</v>
      </c>
      <c r="H138" s="11">
        <f t="shared" si="25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F139" si="26">SUM(D140:D142)</f>
        <v>16345463.98</v>
      </c>
      <c r="E139" s="11">
        <f t="shared" si="22"/>
        <v>16345463.98</v>
      </c>
      <c r="F139" s="11">
        <f t="shared" si="26"/>
        <v>16345463.98</v>
      </c>
      <c r="G139" s="11">
        <f>SUM(G140:G142)</f>
        <v>8525760.0600000005</v>
      </c>
      <c r="H139" s="11">
        <f t="shared" si="25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16345463.98</v>
      </c>
      <c r="E140" s="11">
        <f t="shared" si="22"/>
        <v>16345463.98</v>
      </c>
      <c r="F140" s="11">
        <v>16345463.98</v>
      </c>
      <c r="G140" s="11">
        <v>8525760.0600000005</v>
      </c>
      <c r="H140" s="11">
        <f t="shared" si="25"/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74924148.5</v>
      </c>
      <c r="D165" s="8">
        <f t="shared" si="30"/>
        <v>17419474.32</v>
      </c>
      <c r="E165" s="8">
        <f t="shared" si="22"/>
        <v>92343622.819999993</v>
      </c>
      <c r="F165" s="8">
        <f t="shared" si="30"/>
        <v>43060495.730000004</v>
      </c>
      <c r="G165" s="8">
        <f t="shared" si="30"/>
        <v>23591902.780000001</v>
      </c>
      <c r="H165" s="8">
        <f t="shared" si="30"/>
        <v>49283127.089999996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  <row r="168" spans="2:8" ht="55.5" customHeight="1" x14ac:dyDescent="0.5">
      <c r="G168" s="30"/>
    </row>
    <row r="169" spans="2:8" ht="55.5" customHeight="1" x14ac:dyDescent="0.5">
      <c r="G169" s="30"/>
    </row>
    <row r="170" spans="2:8" ht="55.5" customHeight="1" x14ac:dyDescent="0.5">
      <c r="G170" s="30"/>
    </row>
    <row r="171" spans="2:8" ht="55.5" customHeight="1" x14ac:dyDescent="0.25">
      <c r="D171" s="29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2022-01-17T04:36:17Z</cp:lastPrinted>
  <dcterms:created xsi:type="dcterms:W3CDTF">2020-04-10T19:52:56Z</dcterms:created>
  <dcterms:modified xsi:type="dcterms:W3CDTF">2022-04-16T04:11:22Z</dcterms:modified>
</cp:coreProperties>
</file>